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3"/>
  <workbookPr defaultThemeVersion="124226"/>
  <mc:AlternateContent xmlns:mc="http://schemas.openxmlformats.org/markup-compatibility/2006">
    <mc:Choice Requires="x15">
      <x15ac:absPath xmlns:x15ac="http://schemas.microsoft.com/office/spreadsheetml/2010/11/ac" url="C:\Users\tfrazier\Documents\tom\jobs\Quadrant Biosciences\Autism Analytica\Questionnaire measures\challenging behavior\"/>
    </mc:Choice>
  </mc:AlternateContent>
  <xr:revisionPtr revIDLastSave="0" documentId="13_ncr:1_{00F7E80B-FB16-4BBB-84B4-A4C933403AC2}" xr6:coauthVersionLast="36" xr6:coauthVersionMax="36" xr10:uidLastSave="{00000000-0000-0000-0000-000000000000}"/>
  <bookViews>
    <workbookView xWindow="0" yWindow="0" windowWidth="21583" windowHeight="8023" xr2:uid="{00000000-000D-0000-FFFF-FFFF00000000}"/>
  </bookViews>
  <sheets>
    <sheet name="CB scoring" sheetId="1" r:id="rId1"/>
    <sheet name="Reporting" sheetId="4" r:id="rId2"/>
    <sheet name="results" sheetId="3" r:id="rId3"/>
  </sheets>
  <calcPr calcId="191029"/>
</workbook>
</file>

<file path=xl/calcChain.xml><?xml version="1.0" encoding="utf-8"?>
<calcChain xmlns="http://schemas.openxmlformats.org/spreadsheetml/2006/main">
  <c r="F5" i="3" l="1"/>
  <c r="F6" i="3"/>
  <c r="F7" i="3"/>
  <c r="F8" i="3"/>
  <c r="F10" i="3"/>
  <c r="F4" i="3"/>
  <c r="C9" i="1" l="1"/>
  <c r="C10" i="1"/>
  <c r="C11" i="1"/>
  <c r="C12" i="1"/>
  <c r="C13" i="1"/>
  <c r="C14" i="1"/>
  <c r="C15" i="1"/>
  <c r="C16" i="1"/>
  <c r="C17" i="1"/>
  <c r="C18" i="1"/>
  <c r="C19" i="1"/>
  <c r="C20" i="1"/>
  <c r="C21" i="1"/>
  <c r="C22" i="1"/>
  <c r="C23" i="1"/>
  <c r="C24" i="1"/>
  <c r="C25" i="1"/>
  <c r="C8" i="1"/>
  <c r="F23" i="1" l="1"/>
  <c r="F19" i="1"/>
  <c r="F22" i="1"/>
  <c r="F21" i="1"/>
  <c r="F11" i="1" s="1"/>
  <c r="F20" i="1"/>
  <c r="F13" i="1" l="1"/>
  <c r="F12" i="1"/>
  <c r="F25" i="1"/>
  <c r="F9" i="1" l="1"/>
  <c r="F10" i="1"/>
  <c r="B4" i="4" l="1"/>
  <c r="F15" i="1"/>
  <c r="B17" i="4" l="1"/>
  <c r="B18" i="4" l="1"/>
  <c r="B8" i="4"/>
  <c r="B21" i="4"/>
  <c r="B20" i="4"/>
  <c r="B19" i="4"/>
  <c r="B12" i="4"/>
  <c r="B10" i="4"/>
  <c r="B11" i="4"/>
  <c r="B9" i="4" l="1"/>
  <c r="B22" i="4"/>
  <c r="B5" i="4"/>
</calcChain>
</file>

<file path=xl/sharedStrings.xml><?xml version="1.0" encoding="utf-8"?>
<sst xmlns="http://schemas.openxmlformats.org/spreadsheetml/2006/main" count="76" uniqueCount="65">
  <si>
    <t>Item</t>
  </si>
  <si>
    <r>
      <t>Instructions:</t>
    </r>
    <r>
      <rPr>
        <sz val="10"/>
        <rFont val="Arial"/>
        <family val="2"/>
      </rPr>
      <t xml:space="preserve"> Please enter the items consecutively below.</t>
    </r>
  </si>
  <si>
    <t>Score</t>
  </si>
  <si>
    <t>Scales</t>
  </si>
  <si>
    <t>recoded (don't touch these)</t>
  </si>
  <si>
    <t>DO NOT SAVE THE FILE!</t>
  </si>
  <si>
    <r>
      <t xml:space="preserve">Items are always entered </t>
    </r>
    <r>
      <rPr>
        <b/>
        <sz val="10"/>
        <rFont val="Arial"/>
        <family val="2"/>
      </rPr>
      <t>1 (left side of scale) - 5 (right side of scale)</t>
    </r>
    <r>
      <rPr>
        <sz val="10"/>
        <rFont val="Arial"/>
        <family val="2"/>
      </rPr>
      <t xml:space="preserve"> regardless of the content of the item.</t>
    </r>
  </si>
  <si>
    <t>Item Average</t>
  </si>
  <si>
    <t>Missing items</t>
  </si>
  <si>
    <t>Challenging Behavior Scale</t>
  </si>
  <si>
    <t>Scores will only appear if a sufficient number of items are present.</t>
  </si>
  <si>
    <t xml:space="preserve">Missing items are handled for each subscale and the total challenging behavior score. </t>
  </si>
  <si>
    <t>Property Destruction</t>
  </si>
  <si>
    <t>Aggression</t>
  </si>
  <si>
    <t>Elopement</t>
  </si>
  <si>
    <t>Conduct Problems</t>
  </si>
  <si>
    <t>Self-injurious behavior</t>
  </si>
  <si>
    <t>Total Challenging Behavior</t>
  </si>
  <si>
    <t>Challenging Behavior</t>
  </si>
  <si>
    <t>Conduct</t>
  </si>
  <si>
    <t>Self-injury</t>
  </si>
  <si>
    <t>alpha</t>
  </si>
  <si>
    <t>Interpretation for Cross-Sectional Monitoring</t>
  </si>
  <si>
    <t>Subscale scores and interpretation are as follows:</t>
  </si>
  <si>
    <t>The Total Challenging Behavior Scale was administered to [insert informant name] on [insert date of administration].</t>
  </si>
  <si>
    <t>Based on the pattern of subscale scores, the following general recommendations are offered to inform future intervention planning:</t>
  </si>
  <si>
    <t>Critical Items / Potential Intervention Targets</t>
  </si>
  <si>
    <t>If any recoded item score &gt;=1 list item as an endorsed symptom</t>
  </si>
  <si>
    <t>General Intervention Recommendations Based on Challenging Behavior total scale and subcale scores</t>
  </si>
  <si>
    <t>Items</t>
  </si>
  <si>
    <t>Intentionally breaks things around the house</t>
  </si>
  <si>
    <t>Treats objects roughly with no regard for damage</t>
  </si>
  <si>
    <t>Kicks, throws, slams, or rips things when upset</t>
  </si>
  <si>
    <t>Throws objects at other people</t>
  </si>
  <si>
    <t>Rough with others without being directly aggressive and without causing harm</t>
  </si>
  <si>
    <t>Aggressive toward other people without causing injury</t>
  </si>
  <si>
    <t>Aggression toward other people that causes significant injury</t>
  </si>
  <si>
    <t>Wanders if not closely supervised - with a risk of being lost or injured</t>
  </si>
  <si>
    <t>Actively tries to escape from home, school, or other premises</t>
  </si>
  <si>
    <t>Leaves a safe area without regard for danger</t>
  </si>
  <si>
    <t>Has temper tantrums or periods of major upset</t>
  </si>
  <si>
    <t>Refuses to follow instructions</t>
  </si>
  <si>
    <t>Does the opposite of what they are told to do</t>
  </si>
  <si>
    <t>Takes things that are not theirs</t>
  </si>
  <si>
    <r>
      <t>Hurts self without causing significant injury</t>
    </r>
    <r>
      <rPr>
        <b/>
        <sz val="11"/>
        <rFont val="Calibri"/>
        <family val="2"/>
      </rPr>
      <t xml:space="preserve"> </t>
    </r>
  </si>
  <si>
    <r>
      <t xml:space="preserve">Hits head, face, neck, or other parts of the body </t>
    </r>
    <r>
      <rPr>
        <sz val="10"/>
        <rFont val="Calibri"/>
        <family val="2"/>
      </rPr>
      <t>(not due to motor difficulties)</t>
    </r>
  </si>
  <si>
    <t>Cuts, stabs, bites, burns, or hurts themselves causing injury</t>
  </si>
  <si>
    <t>Engages in inappropriate sexual behavior</t>
  </si>
  <si>
    <t>Targets</t>
  </si>
  <si>
    <t xml:space="preserve">Avoiding and/or taking care of fragile or delicate objects </t>
  </si>
  <si>
    <t>Being careful around objects that could be damaged</t>
  </si>
  <si>
    <t>Using calming strategies when upset</t>
  </si>
  <si>
    <t>If someone is making you angry or upset, using calming methods or walking away from individuals who are causing the upset</t>
  </si>
  <si>
    <t>Practice being careful with other people, particularly other children, even when engaging in physical activities</t>
  </si>
  <si>
    <t>When upset and wanting to respond, wait to respond and use an alternative strategy or response such as stating your upset, walking away, or using another strategy to calm your body and mind before engaging with others</t>
  </si>
  <si>
    <t>Learn coping methods and other alternatives to aggressive behavior</t>
  </si>
  <si>
    <t>Stay close to parent or guardian while in a public place</t>
  </si>
  <si>
    <t>Identify alternative coping strategies to wanting to leave the situation, including identifying a trusted person to express upset</t>
  </si>
  <si>
    <t>Stay close to home or safe place and ask an adult before leaving the area</t>
  </si>
  <si>
    <t>Learn alternative methods for expressing upsets, practice tolerating change or other stimuli that trigger upsets</t>
  </si>
  <si>
    <t>Learn advantages to completing directives and following adult instructions, tolerate increasing longer non-preferred tasks</t>
  </si>
  <si>
    <t>Learn appropriate sexual behavior, including appropriate time and place for masturbation; learn when and how to appropriately approach others regarding intimacy; learn social skills necessary to initiate a close relationship with intimacy</t>
  </si>
  <si>
    <t>Learn alternative behaviors for managing distress or upset; if obsessive in nature, learn replacement behavior without self-injury</t>
  </si>
  <si>
    <t>Follow rules for when and what items may be taken, including understanding consequences for theft, give back and make amends for stolen items; identify long-term consequences of theft</t>
  </si>
  <si>
    <t>Learn to follow directives from parents without arguing or avoiding; complete tasks in the manner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</si>
</sst>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0"/>
      <name val="Arial"/>
    </font>
    <font>
      <sz val="10"/>
      <name val="Arial"/>
      <family val="2"/>
    </font>
    <font>
      <b/>
      <sz val="14"/>
      <name val="Arial"/>
      <family val="2"/>
    </font>
    <font>
      <b/>
      <sz val="10"/>
      <name val="Arial"/>
      <family val="2"/>
    </font>
    <font>
      <b/>
      <sz val="12"/>
      <name val="Arial"/>
      <family val="2"/>
    </font>
    <font>
      <b/>
      <i/>
      <sz val="10"/>
      <name val="Arial"/>
      <family val="2"/>
    </font>
    <font>
      <b/>
      <u/>
      <sz val="10"/>
      <name val="Arial"/>
      <family val="2"/>
    </font>
    <font>
      <i/>
      <sz val="10"/>
      <name val="Arial"/>
      <family val="2"/>
    </font>
    <font>
      <sz val="8"/>
      <name val="Arial"/>
      <family val="2"/>
    </font>
    <font>
      <sz val="6"/>
      <name val="Arial"/>
      <family val="2"/>
    </font>
    <font>
      <sz val="10"/>
      <name val="Arial"/>
      <family val="2"/>
    </font>
    <font>
      <b/>
      <i/>
      <sz val="11"/>
      <name val="Arial"/>
      <family val="2"/>
    </font>
    <font>
      <i/>
      <u/>
      <sz val="10"/>
      <name val="Arial"/>
      <family val="2"/>
    </font>
    <font>
      <b/>
      <sz val="11"/>
      <color theme="1"/>
      <name val="Calibri"/>
      <family val="2"/>
      <scheme val="minor"/>
    </font>
    <font>
      <u/>
      <sz val="10"/>
      <name val="Arial"/>
      <family val="2"/>
    </font>
    <font>
      <sz val="11"/>
      <name val="Calibri"/>
      <family val="2"/>
    </font>
    <font>
      <b/>
      <sz val="11"/>
      <name val="Calibri"/>
      <family val="2"/>
    </font>
    <font>
      <sz val="10"/>
      <name val="Calibri"/>
      <family val="2"/>
    </font>
  </fonts>
  <fills count="5">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34">
    <xf numFmtId="0" fontId="0" fillId="0" borderId="0" xfId="0"/>
    <xf numFmtId="0" fontId="2" fillId="0" borderId="0" xfId="0" applyFont="1"/>
    <xf numFmtId="0" fontId="3" fillId="0" borderId="0" xfId="0" applyFont="1"/>
    <xf numFmtId="0" fontId="1" fillId="2" borderId="0" xfId="0" applyFont="1" applyFill="1" applyAlignment="1"/>
    <xf numFmtId="0" fontId="0" fillId="2" borderId="0" xfId="0" applyFill="1"/>
    <xf numFmtId="0" fontId="3" fillId="2" borderId="0" xfId="0" applyFont="1" applyFill="1" applyAlignment="1"/>
    <xf numFmtId="0" fontId="3" fillId="3" borderId="0" xfId="0" applyFont="1" applyFill="1"/>
    <xf numFmtId="0" fontId="5" fillId="0" borderId="0" xfId="0" applyFont="1"/>
    <xf numFmtId="0" fontId="6" fillId="0" borderId="0" xfId="0" applyFont="1" applyAlignment="1">
      <alignment horizontal="center"/>
    </xf>
    <xf numFmtId="0" fontId="4" fillId="0" borderId="0" xfId="0" applyFont="1" applyAlignment="1">
      <alignment horizontal="center"/>
    </xf>
    <xf numFmtId="0" fontId="7" fillId="0" borderId="0" xfId="0" applyFont="1"/>
    <xf numFmtId="0" fontId="9" fillId="0" borderId="0" xfId="0" applyFont="1"/>
    <xf numFmtId="0" fontId="0" fillId="4" borderId="0" xfId="0" applyFill="1"/>
    <xf numFmtId="2" fontId="0" fillId="0" borderId="0" xfId="0" applyNumberFormat="1"/>
    <xf numFmtId="0" fontId="10" fillId="0" borderId="0" xfId="0" applyFont="1"/>
    <xf numFmtId="0" fontId="0" fillId="2" borderId="0" xfId="0" applyFont="1" applyFill="1" applyAlignment="1"/>
    <xf numFmtId="0" fontId="6" fillId="0" borderId="0" xfId="0" applyFont="1"/>
    <xf numFmtId="0" fontId="0" fillId="0" borderId="0" xfId="0" applyAlignment="1">
      <alignment horizontal="center"/>
    </xf>
    <xf numFmtId="0" fontId="0" fillId="0" borderId="0" xfId="0" applyFill="1"/>
    <xf numFmtId="0" fontId="11" fillId="0" borderId="0" xfId="0" applyFont="1" applyFill="1"/>
    <xf numFmtId="1" fontId="0" fillId="0" borderId="0" xfId="0" applyNumberFormat="1" applyAlignment="1">
      <alignment horizontal="center"/>
    </xf>
    <xf numFmtId="164" fontId="0" fillId="0" borderId="0" xfId="0" applyNumberFormat="1" applyAlignment="1">
      <alignment horizontal="center"/>
    </xf>
    <xf numFmtId="0" fontId="12" fillId="0" borderId="0" xfId="0" applyFont="1"/>
    <xf numFmtId="164" fontId="10" fillId="0" borderId="0" xfId="0" applyNumberFormat="1" applyFont="1" applyAlignment="1">
      <alignment horizontal="center"/>
    </xf>
    <xf numFmtId="0" fontId="3" fillId="0" borderId="0" xfId="0" applyFont="1" applyFill="1"/>
    <xf numFmtId="0" fontId="9" fillId="0" borderId="0" xfId="0" applyFont="1" applyFill="1"/>
    <xf numFmtId="0" fontId="1" fillId="0" borderId="0" xfId="0" applyFont="1"/>
    <xf numFmtId="164" fontId="0" fillId="0" borderId="0" xfId="0" applyNumberFormat="1"/>
    <xf numFmtId="0" fontId="6" fillId="0" borderId="0" xfId="0" applyFont="1" applyAlignment="1">
      <alignment horizontal="left"/>
    </xf>
    <xf numFmtId="0" fontId="14" fillId="0" borderId="0" xfId="0" applyFont="1" applyAlignment="1">
      <alignment horizontal="center"/>
    </xf>
    <xf numFmtId="0" fontId="13" fillId="0" borderId="0" xfId="0" applyFont="1"/>
    <xf numFmtId="0" fontId="15" fillId="0" borderId="1"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5"/>
  <sheetViews>
    <sheetView tabSelected="1" zoomScale="95" workbookViewId="0">
      <selection activeCell="C9" sqref="C9"/>
    </sheetView>
  </sheetViews>
  <sheetFormatPr defaultRowHeight="12.45" x14ac:dyDescent="0.3"/>
  <cols>
    <col min="1" max="1" width="6.3046875" customWidth="1"/>
    <col min="5" max="5" width="24.15234375" customWidth="1"/>
    <col min="6" max="6" width="13.84375" customWidth="1"/>
    <col min="7" max="8" width="22" customWidth="1"/>
    <col min="9" max="9" width="21.3828125" customWidth="1"/>
    <col min="10" max="10" width="20.3828125" customWidth="1"/>
    <col min="11" max="12" width="14" customWidth="1"/>
    <col min="13" max="13" width="13.69140625" customWidth="1"/>
  </cols>
  <sheetData>
    <row r="1" spans="1:16" ht="17.600000000000001" x14ac:dyDescent="0.4">
      <c r="A1" s="1" t="s">
        <v>9</v>
      </c>
    </row>
    <row r="2" spans="1:16" ht="18" customHeight="1" x14ac:dyDescent="0.3">
      <c r="A2" s="5" t="s">
        <v>1</v>
      </c>
      <c r="B2" s="4"/>
      <c r="C2" s="4"/>
      <c r="D2" s="4"/>
      <c r="E2" s="4"/>
      <c r="F2" s="4"/>
      <c r="G2" s="4"/>
      <c r="H2" s="4"/>
      <c r="I2" s="12"/>
      <c r="J2" s="12"/>
    </row>
    <row r="3" spans="1:16" ht="18" customHeight="1" x14ac:dyDescent="0.3">
      <c r="A3" s="3" t="s">
        <v>6</v>
      </c>
      <c r="B3" s="4"/>
      <c r="C3" s="4"/>
      <c r="D3" s="4"/>
      <c r="E3" s="4"/>
      <c r="F3" s="4"/>
      <c r="G3" s="4"/>
      <c r="H3" s="4"/>
      <c r="I3" s="12"/>
      <c r="J3" s="12"/>
    </row>
    <row r="4" spans="1:16" ht="18" customHeight="1" x14ac:dyDescent="0.35">
      <c r="A4" s="15" t="s">
        <v>11</v>
      </c>
      <c r="B4" s="4"/>
      <c r="C4" s="4"/>
      <c r="D4" s="4"/>
      <c r="E4" s="4"/>
      <c r="F4" s="4"/>
      <c r="G4" s="18"/>
      <c r="H4" s="18"/>
      <c r="I4" s="19"/>
      <c r="J4" s="18"/>
    </row>
    <row r="5" spans="1:16" ht="18" customHeight="1" x14ac:dyDescent="0.3">
      <c r="A5" s="15" t="s">
        <v>10</v>
      </c>
      <c r="B5" s="4"/>
      <c r="C5" s="4"/>
      <c r="D5" s="4"/>
      <c r="E5" s="4"/>
      <c r="F5" s="4"/>
      <c r="G5" s="18"/>
      <c r="H5" s="18"/>
      <c r="I5" s="14"/>
      <c r="J5" s="18"/>
    </row>
    <row r="6" spans="1:16" ht="18" customHeight="1" x14ac:dyDescent="0.3">
      <c r="A6" s="3" t="s">
        <v>5</v>
      </c>
      <c r="B6" s="4"/>
      <c r="C6" s="4"/>
      <c r="D6" s="4"/>
      <c r="E6" s="4"/>
      <c r="F6" s="4"/>
      <c r="G6" s="18"/>
      <c r="H6" s="18"/>
      <c r="I6" s="14"/>
      <c r="J6" s="18"/>
    </row>
    <row r="7" spans="1:16" ht="15.45" x14ac:dyDescent="0.4">
      <c r="A7" s="9" t="s">
        <v>0</v>
      </c>
      <c r="B7" s="9" t="s">
        <v>2</v>
      </c>
      <c r="C7" s="10" t="s">
        <v>4</v>
      </c>
    </row>
    <row r="8" spans="1:16" x14ac:dyDescent="0.3">
      <c r="A8" s="2">
        <v>1</v>
      </c>
      <c r="B8" s="6">
        <v>2</v>
      </c>
      <c r="C8" s="11">
        <f>IF(B8&gt;0, B8-1, "")</f>
        <v>1</v>
      </c>
      <c r="E8" s="8" t="s">
        <v>3</v>
      </c>
      <c r="F8" s="8" t="s">
        <v>7</v>
      </c>
      <c r="G8" s="8"/>
      <c r="H8" s="8"/>
      <c r="I8" s="8"/>
      <c r="J8" s="8"/>
      <c r="M8" s="28"/>
    </row>
    <row r="9" spans="1:16" x14ac:dyDescent="0.3">
      <c r="A9" s="2">
        <v>2</v>
      </c>
      <c r="B9" s="6">
        <v>2</v>
      </c>
      <c r="C9" s="11">
        <f t="shared" ref="C9:C25" si="0">IF(B9&gt;0, B9-1, "")</f>
        <v>1</v>
      </c>
      <c r="E9" s="7" t="s">
        <v>12</v>
      </c>
      <c r="F9" s="23">
        <f>IF(F19&lt;1,AVERAGE(C8:C10), "Invalid")</f>
        <v>1</v>
      </c>
      <c r="G9" s="20"/>
      <c r="H9" s="21"/>
      <c r="I9" s="21"/>
      <c r="J9" s="17"/>
    </row>
    <row r="10" spans="1:16" x14ac:dyDescent="0.3">
      <c r="A10" s="2">
        <v>3</v>
      </c>
      <c r="B10" s="6">
        <v>2</v>
      </c>
      <c r="C10" s="11">
        <f t="shared" si="0"/>
        <v>1</v>
      </c>
      <c r="E10" s="7" t="s">
        <v>13</v>
      </c>
      <c r="F10" s="23">
        <f>IF(F20&lt;2,AVERAGE(C11:C14), "Invalid")</f>
        <v>1</v>
      </c>
      <c r="G10" s="20"/>
      <c r="H10" s="21"/>
      <c r="I10" s="21"/>
      <c r="J10" s="17"/>
    </row>
    <row r="11" spans="1:16" x14ac:dyDescent="0.3">
      <c r="A11" s="2">
        <v>4</v>
      </c>
      <c r="B11" s="6">
        <v>2</v>
      </c>
      <c r="C11" s="11">
        <f t="shared" si="0"/>
        <v>1</v>
      </c>
      <c r="E11" s="7" t="s">
        <v>14</v>
      </c>
      <c r="F11" s="23">
        <f>IF(F21&lt;1,AVERAGE(C15:C17), "Invalid")</f>
        <v>1</v>
      </c>
      <c r="G11" s="20"/>
      <c r="H11" s="21"/>
      <c r="I11" s="21"/>
      <c r="J11" s="17"/>
    </row>
    <row r="12" spans="1:16" x14ac:dyDescent="0.3">
      <c r="A12" s="2">
        <v>5</v>
      </c>
      <c r="B12" s="6">
        <v>2</v>
      </c>
      <c r="C12" s="11">
        <f t="shared" si="0"/>
        <v>1</v>
      </c>
      <c r="E12" s="7" t="s">
        <v>15</v>
      </c>
      <c r="F12" s="23">
        <f>IF(F22&lt;2,AVERAGE(C18:C21), "Invalid")</f>
        <v>1</v>
      </c>
      <c r="G12" s="20"/>
      <c r="H12" s="21"/>
      <c r="I12" s="21"/>
      <c r="J12" s="17"/>
      <c r="N12" s="26"/>
    </row>
    <row r="13" spans="1:16" x14ac:dyDescent="0.3">
      <c r="A13" s="2">
        <v>6</v>
      </c>
      <c r="B13" s="6">
        <v>2</v>
      </c>
      <c r="C13" s="11">
        <f t="shared" si="0"/>
        <v>1</v>
      </c>
      <c r="E13" s="7" t="s">
        <v>16</v>
      </c>
      <c r="F13" s="23">
        <f>IF(F23&lt;2,AVERAGE(C22:C25), "Invalid")</f>
        <v>1</v>
      </c>
      <c r="G13" s="20"/>
      <c r="H13" s="21"/>
      <c r="I13" s="21"/>
      <c r="J13" s="17"/>
      <c r="P13" s="26"/>
    </row>
    <row r="14" spans="1:16" x14ac:dyDescent="0.3">
      <c r="A14" s="2">
        <v>7</v>
      </c>
      <c r="B14" s="6">
        <v>2</v>
      </c>
      <c r="C14" s="11">
        <f t="shared" si="0"/>
        <v>1</v>
      </c>
      <c r="E14" s="7"/>
      <c r="F14" s="23"/>
      <c r="G14" s="20"/>
      <c r="H14" s="21"/>
      <c r="I14" s="21"/>
      <c r="J14" s="17"/>
    </row>
    <row r="15" spans="1:16" x14ac:dyDescent="0.3">
      <c r="A15" s="2">
        <v>8</v>
      </c>
      <c r="B15" s="6">
        <v>2</v>
      </c>
      <c r="C15" s="11">
        <f t="shared" si="0"/>
        <v>1</v>
      </c>
      <c r="E15" s="7" t="s">
        <v>17</v>
      </c>
      <c r="F15" s="23">
        <f>IF(F25&lt;8,AVERAGE(C8:C25), "Invalid")</f>
        <v>1</v>
      </c>
      <c r="G15" s="20"/>
      <c r="H15" s="21"/>
      <c r="I15" s="21"/>
      <c r="J15" s="17"/>
    </row>
    <row r="16" spans="1:16" x14ac:dyDescent="0.3">
      <c r="A16" s="2">
        <v>9</v>
      </c>
      <c r="B16" s="6">
        <v>2</v>
      </c>
      <c r="C16" s="11">
        <f t="shared" si="0"/>
        <v>1</v>
      </c>
    </row>
    <row r="17" spans="1:18" x14ac:dyDescent="0.3">
      <c r="A17" s="2">
        <v>10</v>
      </c>
      <c r="B17" s="6">
        <v>2</v>
      </c>
      <c r="C17" s="11">
        <f t="shared" si="0"/>
        <v>1</v>
      </c>
    </row>
    <row r="18" spans="1:18" x14ac:dyDescent="0.3">
      <c r="A18" s="2">
        <v>11</v>
      </c>
      <c r="B18" s="6">
        <v>2</v>
      </c>
      <c r="C18" s="11">
        <f t="shared" si="0"/>
        <v>1</v>
      </c>
      <c r="F18" s="16" t="s">
        <v>8</v>
      </c>
      <c r="I18" s="8"/>
      <c r="K18" s="29"/>
      <c r="M18" s="16"/>
    </row>
    <row r="19" spans="1:18" x14ac:dyDescent="0.3">
      <c r="A19" s="2">
        <v>12</v>
      </c>
      <c r="B19" s="6">
        <v>2</v>
      </c>
      <c r="C19" s="11">
        <f t="shared" si="0"/>
        <v>1</v>
      </c>
      <c r="E19" s="14" t="s">
        <v>12</v>
      </c>
      <c r="F19">
        <f>COUNTBLANK(B8:B10)</f>
        <v>0</v>
      </c>
      <c r="J19" s="17"/>
      <c r="K19" s="17"/>
      <c r="L19" s="17"/>
      <c r="M19" s="14"/>
    </row>
    <row r="20" spans="1:18" x14ac:dyDescent="0.3">
      <c r="A20" s="2">
        <v>13</v>
      </c>
      <c r="B20" s="6">
        <v>2</v>
      </c>
      <c r="C20" s="11">
        <f t="shared" si="0"/>
        <v>1</v>
      </c>
      <c r="E20" s="14" t="s">
        <v>13</v>
      </c>
      <c r="F20">
        <f>COUNTBLANK(B11:B14)</f>
        <v>0</v>
      </c>
      <c r="I20" s="14"/>
      <c r="J20" s="17"/>
      <c r="K20" s="17"/>
      <c r="L20" s="17"/>
      <c r="M20" s="14"/>
      <c r="R20" s="26"/>
    </row>
    <row r="21" spans="1:18" x14ac:dyDescent="0.3">
      <c r="A21" s="2">
        <v>14</v>
      </c>
      <c r="B21" s="6">
        <v>2</v>
      </c>
      <c r="C21" s="11">
        <f t="shared" si="0"/>
        <v>1</v>
      </c>
      <c r="E21" s="14" t="s">
        <v>14</v>
      </c>
      <c r="F21">
        <f>COUNTBLANK(B15:B17)</f>
        <v>0</v>
      </c>
      <c r="I21" s="26"/>
      <c r="J21" s="17"/>
      <c r="K21" s="17"/>
      <c r="L21" s="17"/>
      <c r="M21" s="14"/>
      <c r="R21" s="26"/>
    </row>
    <row r="22" spans="1:18" x14ac:dyDescent="0.3">
      <c r="A22" s="2">
        <v>15</v>
      </c>
      <c r="B22" s="6">
        <v>2</v>
      </c>
      <c r="C22" s="11">
        <f t="shared" si="0"/>
        <v>1</v>
      </c>
      <c r="E22" s="14" t="s">
        <v>15</v>
      </c>
      <c r="F22">
        <f>COUNTBLANK(B18:B21)</f>
        <v>0</v>
      </c>
      <c r="I22" s="26"/>
      <c r="J22" s="17"/>
      <c r="K22" s="17"/>
      <c r="M22" s="14"/>
      <c r="R22" s="26"/>
    </row>
    <row r="23" spans="1:18" x14ac:dyDescent="0.3">
      <c r="A23" s="2">
        <v>16</v>
      </c>
      <c r="B23" s="6">
        <v>2</v>
      </c>
      <c r="C23" s="11">
        <f t="shared" si="0"/>
        <v>1</v>
      </c>
      <c r="E23" s="14" t="s">
        <v>16</v>
      </c>
      <c r="F23">
        <f>COUNTBLANK(B22:B25)</f>
        <v>0</v>
      </c>
      <c r="I23" s="26"/>
      <c r="J23" s="17"/>
      <c r="M23" s="14"/>
      <c r="R23" s="26"/>
    </row>
    <row r="24" spans="1:18" x14ac:dyDescent="0.3">
      <c r="A24" s="2">
        <v>17</v>
      </c>
      <c r="B24" s="6">
        <v>2</v>
      </c>
      <c r="C24" s="11">
        <f t="shared" si="0"/>
        <v>1</v>
      </c>
      <c r="E24" s="14"/>
      <c r="J24" s="17"/>
      <c r="M24" s="14"/>
    </row>
    <row r="25" spans="1:18" x14ac:dyDescent="0.3">
      <c r="A25" s="2">
        <v>18</v>
      </c>
      <c r="B25" s="6">
        <v>2</v>
      </c>
      <c r="C25" s="11">
        <f t="shared" si="0"/>
        <v>1</v>
      </c>
      <c r="E25" s="14" t="s">
        <v>17</v>
      </c>
      <c r="F25">
        <f>SUM(F19:F23)</f>
        <v>0</v>
      </c>
      <c r="M25" s="14"/>
      <c r="R25" s="26"/>
    </row>
    <row r="26" spans="1:18" ht="12.9" x14ac:dyDescent="0.35">
      <c r="A26" s="24"/>
      <c r="B26" s="24"/>
      <c r="C26" s="25"/>
      <c r="I26" s="22"/>
    </row>
    <row r="27" spans="1:18" x14ac:dyDescent="0.3">
      <c r="A27" s="24"/>
      <c r="B27" s="24"/>
      <c r="C27" s="25"/>
      <c r="I27" s="14"/>
    </row>
    <row r="28" spans="1:18" x14ac:dyDescent="0.3">
      <c r="A28" s="24"/>
      <c r="B28" s="24"/>
      <c r="C28" s="25"/>
      <c r="F28" s="8"/>
      <c r="I28" s="14"/>
    </row>
    <row r="29" spans="1:18" x14ac:dyDescent="0.3">
      <c r="A29" s="24"/>
      <c r="B29" s="24"/>
      <c r="C29" s="25"/>
      <c r="E29" s="14"/>
      <c r="F29" s="13"/>
      <c r="I29" s="14"/>
    </row>
    <row r="30" spans="1:18" x14ac:dyDescent="0.3">
      <c r="A30" s="24"/>
      <c r="B30" s="24"/>
      <c r="C30" s="25"/>
      <c r="E30" s="14"/>
      <c r="F30" s="13"/>
      <c r="I30" s="14"/>
    </row>
    <row r="31" spans="1:18" x14ac:dyDescent="0.3">
      <c r="A31" s="24"/>
      <c r="B31" s="24"/>
      <c r="C31" s="25"/>
      <c r="E31" s="14"/>
      <c r="F31" s="13"/>
      <c r="I31" s="14"/>
    </row>
    <row r="32" spans="1:18" x14ac:dyDescent="0.3">
      <c r="A32" s="24"/>
      <c r="B32" s="24"/>
      <c r="C32" s="25"/>
      <c r="E32" s="14"/>
      <c r="F32" s="13"/>
    </row>
    <row r="33" spans="1:9" x14ac:dyDescent="0.3">
      <c r="A33" s="24"/>
      <c r="B33" s="24"/>
      <c r="C33" s="25"/>
      <c r="E33" s="14"/>
      <c r="F33" s="13"/>
      <c r="I33" s="2"/>
    </row>
    <row r="34" spans="1:9" x14ac:dyDescent="0.3">
      <c r="E34" s="14"/>
      <c r="F34" s="13"/>
    </row>
    <row r="35" spans="1:9" x14ac:dyDescent="0.3">
      <c r="E35" s="14"/>
      <c r="F35" s="13"/>
    </row>
  </sheetData>
  <sheetProtection selectLockedCells="1" selectUnlockedCells="1"/>
  <phoneticPr fontId="8"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F8668-6FF7-4D4B-AEFD-8BA2A0706055}">
  <dimension ref="B2:K46"/>
  <sheetViews>
    <sheetView topLeftCell="B1" workbookViewId="0">
      <selection activeCell="B8" sqref="B8"/>
    </sheetView>
  </sheetViews>
  <sheetFormatPr defaultRowHeight="12.45" x14ac:dyDescent="0.3"/>
  <cols>
    <col min="3" max="3" width="9.3046875" customWidth="1"/>
  </cols>
  <sheetData>
    <row r="2" spans="2:2" ht="14.6" x14ac:dyDescent="0.4">
      <c r="B2" s="30" t="s">
        <v>22</v>
      </c>
    </row>
    <row r="3" spans="2:2" x14ac:dyDescent="0.3">
      <c r="B3" s="26" t="s">
        <v>24</v>
      </c>
    </row>
    <row r="4" spans="2:2" x14ac:dyDescent="0.3">
      <c r="B4" t="str">
        <f>"Scores on the measure were determined to be " &amp; 'CB scoring'!K18 &amp; " based on the number of missing items " &amp; "(" &amp; 'CB scoring'!J19&amp;") "&amp;"and/or indicators of the consistency of responding."</f>
        <v>Scores on the measure were determined to be  based on the number of missing items () and/or indicators of the consistency of responding.</v>
      </c>
    </row>
    <row r="5" spans="2:2" x14ac:dyDescent="0.3">
      <c r="B5" t="str">
        <f>'CB scoring'!M15 &amp; 'CB scoring'!N15</f>
        <v/>
      </c>
    </row>
    <row r="7" spans="2:2" ht="12.9" x14ac:dyDescent="0.35">
      <c r="B7" s="10" t="s">
        <v>23</v>
      </c>
    </row>
    <row r="8" spans="2:2" x14ac:dyDescent="0.3">
      <c r="B8" t="str">
        <f>'CB scoring'!M9 &amp; 'CB scoring'!N9</f>
        <v/>
      </c>
    </row>
    <row r="9" spans="2:2" x14ac:dyDescent="0.3">
      <c r="B9" t="str">
        <f>'CB scoring'!M10 &amp; 'CB scoring'!N10</f>
        <v/>
      </c>
    </row>
    <row r="10" spans="2:2" x14ac:dyDescent="0.3">
      <c r="B10" t="str">
        <f>'CB scoring'!M11 &amp; 'CB scoring'!N11</f>
        <v/>
      </c>
    </row>
    <row r="11" spans="2:2" x14ac:dyDescent="0.3">
      <c r="B11" t="str">
        <f>'CB scoring'!M12 &amp; 'CB scoring'!N12</f>
        <v/>
      </c>
    </row>
    <row r="12" spans="2:2" x14ac:dyDescent="0.3">
      <c r="B12" t="str">
        <f>'CB scoring'!M13 &amp; 'CB scoring'!N13</f>
        <v/>
      </c>
    </row>
    <row r="15" spans="2:2" ht="14.6" x14ac:dyDescent="0.4">
      <c r="B15" s="30" t="s">
        <v>28</v>
      </c>
    </row>
    <row r="16" spans="2:2" x14ac:dyDescent="0.3">
      <c r="B16" t="s">
        <v>25</v>
      </c>
    </row>
    <row r="17" spans="2:11" x14ac:dyDescent="0.3">
      <c r="B17">
        <f>'CB scoring'!M19</f>
        <v>0</v>
      </c>
    </row>
    <row r="18" spans="2:11" x14ac:dyDescent="0.3">
      <c r="B18">
        <f>'CB scoring'!M20</f>
        <v>0</v>
      </c>
    </row>
    <row r="19" spans="2:11" x14ac:dyDescent="0.3">
      <c r="B19">
        <f>'CB scoring'!M21</f>
        <v>0</v>
      </c>
    </row>
    <row r="20" spans="2:11" x14ac:dyDescent="0.3">
      <c r="B20">
        <f>'CB scoring'!M22</f>
        <v>0</v>
      </c>
    </row>
    <row r="21" spans="2:11" x14ac:dyDescent="0.3">
      <c r="B21">
        <f>'CB scoring'!M23</f>
        <v>0</v>
      </c>
    </row>
    <row r="22" spans="2:11" x14ac:dyDescent="0.3">
      <c r="B22">
        <f>'CB scoring'!M25</f>
        <v>0</v>
      </c>
    </row>
    <row r="24" spans="2:11" ht="14.6" x14ac:dyDescent="0.4">
      <c r="B24" s="30" t="s">
        <v>26</v>
      </c>
    </row>
    <row r="25" spans="2:11" ht="12.9" x14ac:dyDescent="0.35">
      <c r="B25" s="10" t="s">
        <v>27</v>
      </c>
    </row>
    <row r="28" spans="2:11" ht="12.9" thickBot="1" x14ac:dyDescent="0.35">
      <c r="C28" t="s">
        <v>29</v>
      </c>
      <c r="K28" s="26" t="s">
        <v>48</v>
      </c>
    </row>
    <row r="29" spans="2:11" ht="15" thickBot="1" x14ac:dyDescent="0.35">
      <c r="C29" s="31" t="s">
        <v>30</v>
      </c>
      <c r="K29" s="26" t="s">
        <v>49</v>
      </c>
    </row>
    <row r="30" spans="2:11" ht="15" thickBot="1" x14ac:dyDescent="0.35">
      <c r="C30" s="32" t="s">
        <v>31</v>
      </c>
      <c r="K30" s="26" t="s">
        <v>50</v>
      </c>
    </row>
    <row r="31" spans="2:11" ht="15" thickBot="1" x14ac:dyDescent="0.35">
      <c r="C31" s="32" t="s">
        <v>32</v>
      </c>
      <c r="K31" s="26" t="s">
        <v>51</v>
      </c>
    </row>
    <row r="32" spans="2:11" ht="15" thickBot="1" x14ac:dyDescent="0.35">
      <c r="C32" s="32" t="s">
        <v>33</v>
      </c>
      <c r="K32" s="26" t="s">
        <v>52</v>
      </c>
    </row>
    <row r="33" spans="3:11" ht="15" thickBot="1" x14ac:dyDescent="0.35">
      <c r="C33" s="32" t="s">
        <v>34</v>
      </c>
      <c r="K33" s="26" t="s">
        <v>53</v>
      </c>
    </row>
    <row r="34" spans="3:11" ht="14.6" x14ac:dyDescent="0.3">
      <c r="C34" s="33" t="s">
        <v>35</v>
      </c>
      <c r="K34" s="26" t="s">
        <v>54</v>
      </c>
    </row>
    <row r="35" spans="3:11" ht="15" thickBot="1" x14ac:dyDescent="0.35">
      <c r="C35" s="32" t="s">
        <v>36</v>
      </c>
      <c r="K35" s="26" t="s">
        <v>55</v>
      </c>
    </row>
    <row r="36" spans="3:11" ht="15" thickBot="1" x14ac:dyDescent="0.35">
      <c r="C36" s="32" t="s">
        <v>37</v>
      </c>
      <c r="K36" s="26" t="s">
        <v>56</v>
      </c>
    </row>
    <row r="37" spans="3:11" ht="15" thickBot="1" x14ac:dyDescent="0.35">
      <c r="C37" s="32" t="s">
        <v>38</v>
      </c>
      <c r="K37" s="26" t="s">
        <v>57</v>
      </c>
    </row>
    <row r="38" spans="3:11" ht="15" thickBot="1" x14ac:dyDescent="0.35">
      <c r="C38" s="32" t="s">
        <v>39</v>
      </c>
      <c r="K38" s="26" t="s">
        <v>58</v>
      </c>
    </row>
    <row r="39" spans="3:11" ht="15" thickBot="1" x14ac:dyDescent="0.35">
      <c r="C39" s="32" t="s">
        <v>40</v>
      </c>
      <c r="K39" s="26" t="s">
        <v>59</v>
      </c>
    </row>
    <row r="40" spans="3:11" ht="15" thickBot="1" x14ac:dyDescent="0.35">
      <c r="C40" s="32" t="s">
        <v>41</v>
      </c>
      <c r="K40" s="26" t="s">
        <v>60</v>
      </c>
    </row>
    <row r="41" spans="3:11" ht="15" thickBot="1" x14ac:dyDescent="0.35">
      <c r="C41" s="32" t="s">
        <v>42</v>
      </c>
      <c r="K41" s="26" t="s">
        <v>64</v>
      </c>
    </row>
    <row r="42" spans="3:11" ht="15" thickBot="1" x14ac:dyDescent="0.35">
      <c r="C42" s="32" t="s">
        <v>43</v>
      </c>
      <c r="K42" s="26" t="s">
        <v>63</v>
      </c>
    </row>
    <row r="43" spans="3:11" ht="14.6" x14ac:dyDescent="0.3">
      <c r="C43" s="33" t="s">
        <v>44</v>
      </c>
      <c r="K43" s="26" t="s">
        <v>62</v>
      </c>
    </row>
    <row r="44" spans="3:11" ht="15" thickBot="1" x14ac:dyDescent="0.35">
      <c r="C44" s="32" t="s">
        <v>45</v>
      </c>
      <c r="K44" s="26" t="s">
        <v>62</v>
      </c>
    </row>
    <row r="45" spans="3:11" ht="15" thickBot="1" x14ac:dyDescent="0.35">
      <c r="C45" s="32" t="s">
        <v>46</v>
      </c>
      <c r="K45" s="26" t="s">
        <v>62</v>
      </c>
    </row>
    <row r="46" spans="3:11" ht="15" thickBot="1" x14ac:dyDescent="0.35">
      <c r="C46" s="32" t="s">
        <v>47</v>
      </c>
      <c r="K46" s="26" t="s">
        <v>61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F10"/>
  <sheetViews>
    <sheetView workbookViewId="0">
      <selection activeCell="C12" sqref="C12"/>
    </sheetView>
  </sheetViews>
  <sheetFormatPr defaultRowHeight="12.45" x14ac:dyDescent="0.3"/>
  <cols>
    <col min="3" max="3" width="18.69140625" customWidth="1"/>
    <col min="6" max="6" width="9.15234375" style="27"/>
  </cols>
  <sheetData>
    <row r="3" spans="3:6" x14ac:dyDescent="0.3">
      <c r="D3" s="26" t="s">
        <v>21</v>
      </c>
    </row>
    <row r="4" spans="3:6" x14ac:dyDescent="0.3">
      <c r="C4" t="s">
        <v>12</v>
      </c>
      <c r="D4">
        <v>0.81</v>
      </c>
      <c r="F4" s="27">
        <f>1.645*(15*SQRT(1-D4))</f>
        <v>10.755583143186609</v>
      </c>
    </row>
    <row r="5" spans="3:6" x14ac:dyDescent="0.3">
      <c r="C5" t="s">
        <v>13</v>
      </c>
      <c r="D5">
        <v>0.77</v>
      </c>
      <c r="F5" s="27">
        <f t="shared" ref="F5:F10" si="0">1.645*(15*SQRT(1-D5))</f>
        <v>11.833714283774135</v>
      </c>
    </row>
    <row r="6" spans="3:6" x14ac:dyDescent="0.3">
      <c r="C6" t="s">
        <v>14</v>
      </c>
      <c r="D6">
        <v>0.8</v>
      </c>
      <c r="F6" s="27">
        <f t="shared" si="0"/>
        <v>11.03499546896146</v>
      </c>
    </row>
    <row r="7" spans="3:6" x14ac:dyDescent="0.3">
      <c r="C7" t="s">
        <v>19</v>
      </c>
      <c r="D7">
        <v>0.83</v>
      </c>
      <c r="F7" s="27">
        <f t="shared" si="0"/>
        <v>10.173763131211579</v>
      </c>
    </row>
    <row r="8" spans="3:6" x14ac:dyDescent="0.3">
      <c r="C8" t="s">
        <v>20</v>
      </c>
      <c r="D8">
        <v>0.66</v>
      </c>
      <c r="F8" s="27">
        <f t="shared" si="0"/>
        <v>14.387873800530778</v>
      </c>
    </row>
    <row r="10" spans="3:6" x14ac:dyDescent="0.3">
      <c r="C10" t="s">
        <v>18</v>
      </c>
      <c r="D10">
        <v>0.91</v>
      </c>
      <c r="F10" s="27">
        <f t="shared" si="0"/>
        <v>7.402499999999999</v>
      </c>
    </row>
  </sheetData>
  <phoneticPr fontId="8"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CB scoring</vt:lpstr>
      <vt:lpstr>Reporting</vt:lpstr>
      <vt:lpstr>results</vt:lpstr>
    </vt:vector>
  </TitlesOfParts>
  <Company>Cleveland Clinic Foundation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fraziet2</dc:creator>
  <cp:lastModifiedBy>Frazier, Thomas W.</cp:lastModifiedBy>
  <dcterms:created xsi:type="dcterms:W3CDTF">2010-03-22T16:57:45Z</dcterms:created>
  <dcterms:modified xsi:type="dcterms:W3CDTF">2024-01-30T18:11:17Z</dcterms:modified>
</cp:coreProperties>
</file>